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14"/>
  <workbookPr defaultThemeVersion="124226"/>
  <mc:AlternateContent xmlns:mc="http://schemas.openxmlformats.org/markup-compatibility/2006">
    <mc:Choice Requires="x15">
      <x15ac:absPath xmlns:x15ac="http://schemas.microsoft.com/office/spreadsheetml/2010/11/ac" url="/Users/sarahwilson/Documents/SDRPF/grants/TransNet Cycle 10/"/>
    </mc:Choice>
  </mc:AlternateContent>
  <xr:revisionPtr revIDLastSave="0" documentId="13_ncr:1_{0220E19F-BC16-0D45-B8EA-E6D024D8E787}" xr6:coauthVersionLast="47" xr6:coauthVersionMax="47" xr10:uidLastSave="{00000000-0000-0000-0000-000000000000}"/>
  <bookViews>
    <workbookView xWindow="700" yWindow="3920" windowWidth="25800" windowHeight="15720" xr2:uid="{00000000-000D-0000-FFFF-FFFF00000000}"/>
  </bookViews>
  <sheets>
    <sheet name="Exhibit A-SOW" sheetId="8" r:id="rId1"/>
    <sheet name="Exhibit B-Budget" sheetId="1" r:id="rId2"/>
    <sheet name="Exhibit C-Schedule" sheetId="7"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25" i="1" l="1"/>
  <c r="I25" i="1"/>
  <c r="D25" i="1"/>
  <c r="E25" i="1"/>
  <c r="F25" i="1"/>
  <c r="G25" i="1"/>
  <c r="H25" i="1"/>
  <c r="C25" i="1"/>
  <c r="J20" i="1"/>
  <c r="I20" i="1"/>
  <c r="K20" i="1" s="1"/>
  <c r="J18" i="1" l="1"/>
  <c r="I18" i="1"/>
  <c r="K18" i="1" s="1"/>
  <c r="I6" i="1"/>
  <c r="J6" i="1"/>
  <c r="I7" i="1"/>
  <c r="J7" i="1"/>
  <c r="I8" i="1"/>
  <c r="J8" i="1"/>
  <c r="K8" i="1"/>
  <c r="I9" i="1"/>
  <c r="J9" i="1"/>
  <c r="I10" i="1"/>
  <c r="K10" i="1" s="1"/>
  <c r="J10" i="1"/>
  <c r="C11" i="1"/>
  <c r="C12" i="1" s="1"/>
  <c r="D11" i="1"/>
  <c r="D12" i="1" s="1"/>
  <c r="E11" i="1"/>
  <c r="E12" i="1" s="1"/>
  <c r="F11" i="1"/>
  <c r="F12" i="1" s="1"/>
  <c r="G11" i="1"/>
  <c r="G12" i="1" s="1"/>
  <c r="H11" i="1"/>
  <c r="H12" i="1" s="1"/>
  <c r="H23" i="1"/>
  <c r="H24" i="1" s="1"/>
  <c r="G23" i="1"/>
  <c r="G24" i="1" s="1"/>
  <c r="F23" i="1"/>
  <c r="F24" i="1" s="1"/>
  <c r="E23" i="1"/>
  <c r="E24" i="1" s="1"/>
  <c r="D23" i="1"/>
  <c r="D24" i="1" s="1"/>
  <c r="C23" i="1"/>
  <c r="C24" i="1" s="1"/>
  <c r="J22" i="1"/>
  <c r="I22" i="1"/>
  <c r="K22" i="1" s="1"/>
  <c r="J21" i="1"/>
  <c r="I21" i="1"/>
  <c r="K21" i="1" s="1"/>
  <c r="J19" i="1"/>
  <c r="J23" i="1" s="1"/>
  <c r="J24" i="1" s="1"/>
  <c r="I19" i="1"/>
  <c r="K6" i="1" l="1"/>
  <c r="K9" i="1"/>
  <c r="J11" i="1"/>
  <c r="J12" i="1" s="1"/>
  <c r="I11" i="1"/>
  <c r="I12" i="1" s="1"/>
  <c r="K7" i="1"/>
  <c r="I23" i="1"/>
  <c r="K23" i="1" s="1"/>
  <c r="K24" i="1" s="1"/>
  <c r="K25" i="1" s="1"/>
  <c r="K19" i="1"/>
  <c r="I24" i="1" l="1"/>
  <c r="K11" i="1"/>
  <c r="K12" i="1" s="1"/>
  <c r="H13" i="1" s="1"/>
  <c r="D13" i="1"/>
  <c r="C13" i="1"/>
  <c r="I13" i="1"/>
  <c r="K13" i="1" l="1"/>
  <c r="E13" i="1"/>
  <c r="G13" i="1"/>
  <c r="F13" i="1"/>
  <c r="J13" i="1"/>
</calcChain>
</file>

<file path=xl/sharedStrings.xml><?xml version="1.0" encoding="utf-8"?>
<sst xmlns="http://schemas.openxmlformats.org/spreadsheetml/2006/main" count="90" uniqueCount="46">
  <si>
    <t>Task #</t>
  </si>
  <si>
    <t>Task Name</t>
  </si>
  <si>
    <t>Months Needed to Complete Task</t>
  </si>
  <si>
    <t>Task End Date</t>
  </si>
  <si>
    <t>TOTAL</t>
  </si>
  <si>
    <t>Task Description</t>
  </si>
  <si>
    <t>Exhibit A - Project Scope of Work</t>
  </si>
  <si>
    <t>Exhibit B - Project Budget</t>
  </si>
  <si>
    <t>Exhibit C - Project Schedule</t>
  </si>
  <si>
    <t>Year 1 Grant Amount</t>
  </si>
  <si>
    <t>Quantifiable Results/Deliverables</t>
  </si>
  <si>
    <t>PERCENTAGE</t>
  </si>
  <si>
    <t xml:space="preserve">Brief project description: ENTER BRIEF PROJECT SUMMARY FROM GRANT APPLICATION FORM </t>
  </si>
  <si>
    <t>Year 2 Grant Amount</t>
  </si>
  <si>
    <t>Year 3 Grant Amount</t>
  </si>
  <si>
    <r>
      <t>Task Start Date</t>
    </r>
    <r>
      <rPr>
        <b/>
        <vertAlign val="superscript"/>
        <sz val="10"/>
        <color theme="1"/>
        <rFont val="Arial"/>
        <family val="2"/>
      </rPr>
      <t>1</t>
    </r>
  </si>
  <si>
    <r>
      <t xml:space="preserve">Grantee agrees to submit invoices to SANDAG on a quarterly basis within three weeks after period covering January 1 to March 31; within three weeks after period covering April 1 to June 30; within three weeks after period covering July 1 to September 30; and within three weeks after period covering October 1 to December 31; covering the costs of the work done by Task during that time period. Invoices should include backup material on the matching funds and the requested </t>
    </r>
    <r>
      <rPr>
        <b/>
        <i/>
        <sz val="10"/>
        <color theme="1"/>
        <rFont val="Arial"/>
        <family val="2"/>
      </rPr>
      <t xml:space="preserve">TransNet </t>
    </r>
    <r>
      <rPr>
        <b/>
        <sz val="10"/>
        <color theme="1"/>
        <rFont val="Arial"/>
        <family val="2"/>
      </rPr>
      <t>funds.</t>
    </r>
  </si>
  <si>
    <r>
      <rPr>
        <b/>
        <vertAlign val="superscript"/>
        <sz val="10"/>
        <color theme="1"/>
        <rFont val="Arial"/>
        <family val="2"/>
      </rPr>
      <t>1</t>
    </r>
    <r>
      <rPr>
        <b/>
        <sz val="10"/>
        <color theme="1"/>
        <rFont val="Arial"/>
        <family val="2"/>
      </rPr>
      <t xml:space="preserve"> Throughout the Project, Matching Funds must be proportionate to TOTAL Project Costs (Grant Amount and Matching Funds combined)</t>
    </r>
  </si>
  <si>
    <r>
      <t>1</t>
    </r>
    <r>
      <rPr>
        <sz val="8"/>
        <color theme="1"/>
        <rFont val="Arial"/>
        <family val="2"/>
      </rPr>
      <t xml:space="preserve"> Assumes Fall 2022 Notice to Proceed. </t>
    </r>
    <r>
      <rPr>
        <b/>
        <sz val="8"/>
        <color theme="1"/>
        <rFont val="Arial"/>
        <family val="2"/>
      </rPr>
      <t>PLEASE INSERT ADDITIONAL NOTES</t>
    </r>
    <r>
      <rPr>
        <sz val="8"/>
        <color theme="1"/>
        <rFont val="Arial"/>
        <family val="2"/>
      </rPr>
      <t xml:space="preserve"> ON WHY AND HOW MUCH ADDITIONAL TIME WOULD BE NEEDED 
1) IN THE EVENT OF A SIGNIFICANTLY DELAYED NTP BEYOND Fall 2022; AND 
2) UNEXPECTED WEATHER CONDITIONS SUCH AS DROUGHT THAT COULD OCCUR DURING THE PROPOSED PROJECT IMPLEMENTATION </t>
    </r>
  </si>
  <si>
    <t>Subtotal</t>
  </si>
  <si>
    <t>Invasive Removal and Habitat Restoration</t>
  </si>
  <si>
    <t>This task will include a 3-year effort to mobilize and train volunteers to remove invasive plants threatening salt marsh bird’s-beak and Nuttall’s acmispon. Volunteers will be organized at least monthly in large community events during the winter-spring, and smaller events on an ongoing basis.  In addition, volunteers will plant native plants in the adjacent upland to encourage pollinators to benefit rare species. These events will serve as a service learning opportunity, and will include a tour and education from project partners.</t>
  </si>
  <si>
    <t>Access Control</t>
  </si>
  <si>
    <t xml:space="preserve">•	Reduce invasive plant coverage to less than 20% coverage, tracked through mapping
•	Planting lists
•	Photomonitoring report </t>
  </si>
  <si>
    <t>Community Engagement, Education and Outreach</t>
  </si>
  <si>
    <t>Monitoring</t>
  </si>
  <si>
    <t xml:space="preserve">This task includes working with City biologists to complete annual monitoring of rare plants and birds.  We will also coordinate to collect and share data with other agencies.  These protocols will be used to strengthen community science monitoring methods to further document reliable data of bird use of the project area, and changes in rare plant occurrence.   </t>
  </si>
  <si>
    <t>Admin</t>
  </si>
  <si>
    <t>This task will include budgeting, expense tracking, creation of invoices and progress reports, permitting, and administrative coordination with project partners and SANDAG.</t>
  </si>
  <si>
    <t>•	Map of new fencing
•	Photo documentation of installed fence
•	Access control fence maintenance record</t>
  </si>
  <si>
    <t>•	Log of volunteers numbers and hours
•	Log of students engaged and schools served
•	Report on community engagements
•	Photos and digital proof of interpretive materials</t>
  </si>
  <si>
    <t xml:space="preserve">•	IMG Monitoring Reports from City staff, annually
•	Community Monitoring Reports, annually </t>
  </si>
  <si>
    <t>•	Invoices 
•	Progress Reports
•	Deliverables update</t>
  </si>
  <si>
    <t>Total Grant Amount</t>
  </si>
  <si>
    <t>Total Project Cost</t>
  </si>
  <si>
    <t>Administration</t>
  </si>
  <si>
    <r>
      <t>Year 1 Matching Funds</t>
    </r>
    <r>
      <rPr>
        <b/>
        <vertAlign val="superscript"/>
        <sz val="11"/>
        <color theme="1"/>
        <rFont val="Calibri"/>
        <family val="2"/>
        <scheme val="minor"/>
      </rPr>
      <t>1</t>
    </r>
  </si>
  <si>
    <r>
      <t>Year 2 Matching Funds</t>
    </r>
    <r>
      <rPr>
        <b/>
        <vertAlign val="superscript"/>
        <sz val="11"/>
        <color theme="1"/>
        <rFont val="Calibri"/>
        <family val="2"/>
        <scheme val="minor"/>
      </rPr>
      <t>1</t>
    </r>
  </si>
  <si>
    <r>
      <t>Year 3 Matching Funds</t>
    </r>
    <r>
      <rPr>
        <b/>
        <vertAlign val="superscript"/>
        <sz val="11"/>
        <color theme="1"/>
        <rFont val="Calibri"/>
        <family val="2"/>
        <scheme val="minor"/>
      </rPr>
      <t>1</t>
    </r>
  </si>
  <si>
    <r>
      <t>Total Matching Funds</t>
    </r>
    <r>
      <rPr>
        <b/>
        <vertAlign val="superscript"/>
        <sz val="11"/>
        <color theme="1"/>
        <rFont val="Calibri"/>
        <family val="2"/>
        <scheme val="minor"/>
      </rPr>
      <t>1</t>
    </r>
  </si>
  <si>
    <t>This task includes development and implementation of an engagement strategy to inspire behavioral change, increase public buy-in, leverage support of stakeholder groups, and engage the community in this highly visible restoration site.  Engagement will include approximately monthly combination of presentations to community, on-site docent-led tours, virtual education and media, and attending community events throughout the project period.  These events will allow us to reach 10,000+ people, especially neighbors.  This task will also include at least 3 annual education experiences for students from nearby disadvantaged schools, hosted collaboratively by partners.  In addition, large permanent interpretive panels will be designed and installed, plus smaller interpretive signs within the site.</t>
  </si>
  <si>
    <t>36 Months from NTP</t>
  </si>
  <si>
    <t xml:space="preserve">36 Months </t>
  </si>
  <si>
    <t>10/31/25</t>
  </si>
  <si>
    <t xml:space="preserve">Based on the proposed timeline of this project, if the Notice To Proceed was delayed beyond Fall 2022 or if weather becomes an insurmountable issue, the project would need to be extended by 3- 6 months depending on the length of delay or weather hold.   This would allow for the project to complete the last growing season and allow for full weed control activities to be completed during the prime growing season.  With a multi-year effort, initial start-up delays will be less impactful over the life of the project, and we can adjust the schedule accordingly without disrupting the goals and objectives of the project.  Weather, is a larger factor, particularly extremely low or extremely heavy precipitation in a given year.  Extreme weather trends that last over multiple growing seasons may result in a shift of focus either expanding or contracting the restoration areas in response the extreme weather to ensure the long-term viability of the restored habitats/species. </t>
  </si>
  <si>
    <t xml:space="preserve">This task is designed to improve the physical barriers between the biological resources in the project area and recreational trails. This includes several components:  first, evaluation of the performance of 2,800 feet of recently installed sand fences to inform the design of additional fencing needed to complete the protections of this area, upgrading remaining poor condition fencing (appx. 1,000 feet), and then training volunteers to maintain over 3,800 feet of access control barriers.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</si>
</sst>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5" x14ac:knownFonts="1">
    <font>
      <sz val="11"/>
      <color theme="1"/>
      <name val="Calibri"/>
      <family val="2"/>
      <scheme val="minor"/>
    </font>
    <font>
      <b/>
      <sz val="12"/>
      <color theme="1"/>
      <name val="Arial"/>
      <family val="2"/>
    </font>
    <font>
      <sz val="10"/>
      <color theme="1"/>
      <name val="Arial"/>
      <family val="2"/>
    </font>
    <font>
      <b/>
      <sz val="10"/>
      <color theme="1"/>
      <name val="Arial"/>
      <family val="2"/>
    </font>
    <font>
      <b/>
      <vertAlign val="superscript"/>
      <sz val="10"/>
      <color theme="1"/>
      <name val="Arial"/>
      <family val="2"/>
    </font>
    <font>
      <sz val="8"/>
      <color theme="1"/>
      <name val="Arial"/>
      <family val="2"/>
    </font>
    <font>
      <sz val="11"/>
      <color theme="1"/>
      <name val="Arial"/>
      <family val="2"/>
    </font>
    <font>
      <b/>
      <i/>
      <sz val="10"/>
      <color theme="1"/>
      <name val="Arial"/>
      <family val="2"/>
    </font>
    <font>
      <b/>
      <sz val="8"/>
      <color theme="1"/>
      <name val="Arial"/>
      <family val="2"/>
    </font>
    <font>
      <vertAlign val="superscript"/>
      <sz val="8"/>
      <color theme="1"/>
      <name val="Arial"/>
      <family val="2"/>
    </font>
    <font>
      <sz val="12"/>
      <color theme="3"/>
      <name val="Calibri Light"/>
      <family val="2"/>
    </font>
    <font>
      <b/>
      <sz val="11"/>
      <color theme="1"/>
      <name val="Arial"/>
      <family val="2"/>
    </font>
    <font>
      <b/>
      <sz val="11"/>
      <color theme="1"/>
      <name val="Calibri"/>
      <family val="2"/>
      <scheme val="minor"/>
    </font>
    <font>
      <b/>
      <vertAlign val="superscript"/>
      <sz val="11"/>
      <color theme="1"/>
      <name val="Calibri"/>
      <family val="2"/>
      <scheme val="minor"/>
    </font>
    <font>
      <sz val="11"/>
      <color rgb="FF000000"/>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double">
        <color indexed="64"/>
      </bottom>
      <diagonal/>
    </border>
    <border>
      <left/>
      <right/>
      <top style="thin">
        <color indexed="64"/>
      </top>
      <bottom style="thin">
        <color indexed="64"/>
      </bottom>
      <diagonal/>
    </border>
    <border>
      <left/>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85">
    <xf numFmtId="0" fontId="0" fillId="0" borderId="0" xfId="0"/>
    <xf numFmtId="0" fontId="2" fillId="0" borderId="0" xfId="0" applyFont="1" applyProtection="1">
      <protection locked="0"/>
    </xf>
    <xf numFmtId="0" fontId="2" fillId="0" borderId="0" xfId="0" applyFont="1" applyAlignment="1" applyProtection="1">
      <alignment horizontal="center" vertical="center"/>
      <protection locked="0"/>
    </xf>
    <xf numFmtId="0" fontId="2" fillId="0" borderId="0" xfId="0" applyFont="1" applyAlignment="1" applyProtection="1">
      <alignment wrapText="1"/>
      <protection locked="0"/>
    </xf>
    <xf numFmtId="0" fontId="3" fillId="0" borderId="1" xfId="0" applyFont="1" applyBorder="1" applyAlignment="1" applyProtection="1">
      <alignment horizontal="center" vertical="center" wrapText="1"/>
      <protection locked="0"/>
    </xf>
    <xf numFmtId="49" fontId="2" fillId="0" borderId="1" xfId="0" applyNumberFormat="1" applyFont="1" applyBorder="1" applyAlignment="1" applyProtection="1">
      <alignment horizontal="center" vertical="center" wrapText="1"/>
      <protection locked="0"/>
    </xf>
    <xf numFmtId="0" fontId="2" fillId="0" borderId="0" xfId="0" applyFont="1" applyAlignment="1" applyProtection="1">
      <alignment vertical="center"/>
      <protection locked="0"/>
    </xf>
    <xf numFmtId="0" fontId="5" fillId="0" borderId="0" xfId="0" applyFont="1" applyAlignment="1" applyProtection="1">
      <alignment vertical="center"/>
      <protection locked="0"/>
    </xf>
    <xf numFmtId="0" fontId="1" fillId="0" borderId="0" xfId="0" applyFont="1" applyAlignment="1">
      <alignment horizontal="center" vertical="center"/>
    </xf>
    <xf numFmtId="0" fontId="6" fillId="0" borderId="0" xfId="0" applyFont="1" applyAlignment="1">
      <alignment vertical="center"/>
    </xf>
    <xf numFmtId="0" fontId="3" fillId="0" borderId="0" xfId="0" applyFont="1" applyAlignment="1">
      <alignment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2" fillId="0" borderId="0" xfId="0" applyFont="1" applyAlignment="1" applyProtection="1">
      <alignment vertical="center" wrapText="1"/>
      <protection locked="0"/>
    </xf>
    <xf numFmtId="0" fontId="10" fillId="0" borderId="8" xfId="0" applyFont="1" applyBorder="1" applyAlignment="1">
      <alignment vertical="center" wrapText="1"/>
    </xf>
    <xf numFmtId="0" fontId="10" fillId="0" borderId="5" xfId="0" applyFont="1" applyBorder="1" applyAlignment="1">
      <alignment vertical="center" wrapText="1"/>
    </xf>
    <xf numFmtId="0" fontId="10" fillId="0" borderId="1" xfId="0" applyFont="1" applyBorder="1" applyAlignment="1">
      <alignment horizontal="left" vertical="center" wrapText="1" indent="1"/>
    </xf>
    <xf numFmtId="0" fontId="10" fillId="0" borderId="4"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left" vertical="center" wrapText="1" indent="1"/>
    </xf>
    <xf numFmtId="0" fontId="10" fillId="0" borderId="11" xfId="0" applyFont="1" applyBorder="1" applyAlignment="1">
      <alignment vertical="center" wrapText="1"/>
    </xf>
    <xf numFmtId="0" fontId="10" fillId="0" borderId="7" xfId="0" applyFont="1" applyBorder="1" applyAlignment="1">
      <alignment horizontal="center" vertical="center" wrapText="1"/>
    </xf>
    <xf numFmtId="0" fontId="10" fillId="0" borderId="3" xfId="0" applyFont="1" applyBorder="1" applyAlignment="1">
      <alignment horizontal="left" vertical="center" wrapText="1" indent="1"/>
    </xf>
    <xf numFmtId="0" fontId="11" fillId="0" borderId="14" xfId="0" applyFont="1" applyBorder="1" applyAlignment="1" applyProtection="1">
      <alignment horizontal="center" vertical="center" wrapText="1"/>
      <protection locked="0"/>
    </xf>
    <xf numFmtId="0" fontId="11" fillId="0" borderId="15" xfId="0" applyFont="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xf numFmtId="0" fontId="12" fillId="0" borderId="15" xfId="0" applyFont="1" applyBorder="1" applyAlignment="1" applyProtection="1">
      <alignment horizontal="center" vertical="center" wrapText="1"/>
      <protection locked="0"/>
    </xf>
    <xf numFmtId="0" fontId="12" fillId="0" borderId="22" xfId="0" applyFont="1" applyBorder="1" applyAlignment="1" applyProtection="1">
      <alignment horizontal="center" vertical="center" wrapText="1"/>
      <protection locked="0"/>
    </xf>
    <xf numFmtId="0" fontId="12" fillId="3" borderId="23" xfId="0" applyFont="1" applyFill="1" applyBorder="1" applyAlignment="1" applyProtection="1">
      <alignment horizontal="center" vertical="center" wrapText="1"/>
      <protection locked="0"/>
    </xf>
    <xf numFmtId="0" fontId="12" fillId="3" borderId="15" xfId="0"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wrapText="1"/>
      <protection locked="0"/>
    </xf>
    <xf numFmtId="0" fontId="12" fillId="0" borderId="7" xfId="0" applyFont="1" applyBorder="1" applyAlignment="1" applyProtection="1">
      <alignment horizontal="center" vertical="center"/>
      <protection locked="0"/>
    </xf>
    <xf numFmtId="0" fontId="0" fillId="0" borderId="24" xfId="0" applyBorder="1" applyAlignment="1" applyProtection="1">
      <alignment horizontal="left" vertical="center"/>
      <protection locked="0"/>
    </xf>
    <xf numFmtId="44" fontId="0" fillId="3" borderId="25" xfId="0" applyNumberFormat="1" applyFill="1" applyBorder="1" applyAlignment="1">
      <alignment vertical="center"/>
    </xf>
    <xf numFmtId="44" fontId="0" fillId="3" borderId="3" xfId="0" applyNumberFormat="1" applyFill="1" applyBorder="1" applyAlignment="1">
      <alignment vertical="center"/>
    </xf>
    <xf numFmtId="44" fontId="0" fillId="4" borderId="8" xfId="0" applyNumberFormat="1" applyFill="1" applyBorder="1" applyAlignment="1">
      <alignment vertical="center"/>
    </xf>
    <xf numFmtId="0" fontId="12" fillId="0" borderId="4" xfId="0" applyFont="1" applyBorder="1" applyAlignment="1" applyProtection="1">
      <alignment horizontal="center" vertical="center"/>
      <protection locked="0"/>
    </xf>
    <xf numFmtId="0" fontId="0" fillId="0" borderId="27" xfId="0" applyBorder="1" applyAlignment="1" applyProtection="1">
      <alignment horizontal="left" vertical="center"/>
      <protection locked="0"/>
    </xf>
    <xf numFmtId="44" fontId="0" fillId="4" borderId="5" xfId="0" applyNumberFormat="1" applyFill="1" applyBorder="1" applyAlignment="1">
      <alignment vertical="center"/>
    </xf>
    <xf numFmtId="0" fontId="12" fillId="0" borderId="6" xfId="0" applyFont="1" applyBorder="1" applyAlignment="1" applyProtection="1">
      <alignment horizontal="center" vertical="center"/>
      <protection locked="0"/>
    </xf>
    <xf numFmtId="0" fontId="0" fillId="0" borderId="28" xfId="0" applyBorder="1" applyAlignment="1" applyProtection="1">
      <alignment horizontal="left" vertical="center"/>
      <protection locked="0"/>
    </xf>
    <xf numFmtId="44" fontId="0" fillId="3" borderId="18" xfId="0" applyNumberFormat="1" applyFill="1" applyBorder="1" applyAlignment="1">
      <alignment vertical="center"/>
    </xf>
    <xf numFmtId="44" fontId="0" fillId="3" borderId="2" xfId="0" applyNumberFormat="1" applyFill="1" applyBorder="1" applyAlignment="1">
      <alignment vertical="center"/>
    </xf>
    <xf numFmtId="44" fontId="0" fillId="4" borderId="26" xfId="0" applyNumberFormat="1" applyFill="1" applyBorder="1" applyAlignment="1">
      <alignment vertical="center"/>
    </xf>
    <xf numFmtId="44" fontId="0" fillId="0" borderId="3" xfId="0" applyNumberFormat="1" applyBorder="1" applyAlignment="1">
      <alignment horizontal="center" vertical="center"/>
    </xf>
    <xf numFmtId="44" fontId="0" fillId="3" borderId="3" xfId="0" applyNumberFormat="1" applyFill="1" applyBorder="1" applyAlignment="1">
      <alignment horizontal="center" vertical="center"/>
    </xf>
    <xf numFmtId="44" fontId="0" fillId="4" borderId="8" xfId="0" applyNumberFormat="1" applyFill="1" applyBorder="1" applyAlignment="1">
      <alignment horizontal="center" vertical="center"/>
    </xf>
    <xf numFmtId="44" fontId="0" fillId="0" borderId="1" xfId="0" applyNumberFormat="1" applyBorder="1" applyAlignment="1">
      <alignment horizontal="center" vertical="center"/>
    </xf>
    <xf numFmtId="44" fontId="0" fillId="3" borderId="1" xfId="0" applyNumberFormat="1" applyFill="1" applyBorder="1" applyAlignment="1">
      <alignment horizontal="center" vertical="center"/>
    </xf>
    <xf numFmtId="44" fontId="0" fillId="4" borderId="5" xfId="0" applyNumberFormat="1" applyFill="1" applyBorder="1" applyAlignment="1">
      <alignment horizontal="center" vertical="center"/>
    </xf>
    <xf numFmtId="10" fontId="0" fillId="0" borderId="20" xfId="0" applyNumberFormat="1" applyBorder="1" applyAlignment="1">
      <alignment horizontal="center" vertical="center"/>
    </xf>
    <xf numFmtId="10" fontId="0" fillId="3" borderId="20" xfId="0" applyNumberFormat="1" applyFill="1" applyBorder="1" applyAlignment="1">
      <alignment horizontal="center" vertical="center"/>
    </xf>
    <xf numFmtId="10" fontId="0" fillId="3" borderId="10" xfId="0" applyNumberFormat="1" applyFill="1" applyBorder="1" applyAlignment="1">
      <alignment horizontal="center" vertical="center"/>
    </xf>
    <xf numFmtId="10" fontId="0" fillId="4" borderId="11" xfId="0" applyNumberFormat="1" applyFill="1" applyBorder="1" applyAlignment="1">
      <alignment horizontal="center" vertical="center"/>
    </xf>
    <xf numFmtId="44" fontId="14" fillId="0" borderId="3" xfId="0" applyNumberFormat="1" applyFont="1" applyBorder="1" applyAlignment="1">
      <alignment horizontal="center" vertical="center" wrapText="1"/>
    </xf>
    <xf numFmtId="44" fontId="14" fillId="0" borderId="1" xfId="0" applyNumberFormat="1" applyFont="1" applyBorder="1" applyAlignment="1">
      <alignment horizontal="center" vertical="center" wrapText="1"/>
    </xf>
    <xf numFmtId="44" fontId="14" fillId="0" borderId="2" xfId="0" applyNumberFormat="1" applyFont="1" applyBorder="1" applyAlignment="1">
      <alignment horizontal="center" vertical="center" wrapText="1"/>
    </xf>
    <xf numFmtId="44" fontId="2" fillId="0" borderId="0" xfId="0" applyNumberFormat="1" applyFont="1" applyAlignment="1" applyProtection="1">
      <alignment vertical="center"/>
      <protection locked="0"/>
    </xf>
    <xf numFmtId="44" fontId="14" fillId="0" borderId="34" xfId="0" applyNumberFormat="1" applyFont="1" applyBorder="1" applyAlignment="1">
      <alignment horizontal="center" vertical="center" wrapText="1"/>
    </xf>
    <xf numFmtId="44" fontId="0" fillId="3" borderId="12" xfId="0" applyNumberFormat="1" applyFill="1" applyBorder="1" applyAlignment="1">
      <alignment vertical="center"/>
    </xf>
    <xf numFmtId="44" fontId="0" fillId="3" borderId="34" xfId="0" applyNumberFormat="1" applyFill="1" applyBorder="1" applyAlignment="1">
      <alignment vertical="center"/>
    </xf>
    <xf numFmtId="44" fontId="0" fillId="4" borderId="35" xfId="0" applyNumberFormat="1" applyFill="1" applyBorder="1" applyAlignment="1">
      <alignment vertical="center"/>
    </xf>
    <xf numFmtId="0" fontId="1" fillId="0" borderId="0" xfId="0" applyFont="1" applyAlignment="1">
      <alignment horizontal="center" vertical="center"/>
    </xf>
    <xf numFmtId="0" fontId="11" fillId="2" borderId="0" xfId="0" applyFont="1" applyFill="1" applyAlignment="1">
      <alignment horizontal="left" vertical="center" wrapText="1"/>
    </xf>
    <xf numFmtId="0" fontId="3" fillId="0" borderId="13" xfId="0" applyFont="1" applyBorder="1" applyAlignment="1" applyProtection="1">
      <alignment horizontal="left" vertical="center"/>
      <protection locked="0"/>
    </xf>
    <xf numFmtId="0" fontId="3" fillId="0" borderId="0" xfId="0" applyFont="1" applyAlignment="1" applyProtection="1">
      <alignment horizontal="left" vertical="center"/>
      <protection locked="0"/>
    </xf>
    <xf numFmtId="0" fontId="12" fillId="0" borderId="29" xfId="0" applyFont="1" applyBorder="1" applyAlignment="1" applyProtection="1">
      <alignment horizontal="right" vertical="center"/>
      <protection locked="0"/>
    </xf>
    <xf numFmtId="0" fontId="12" fillId="0" borderId="12" xfId="0" applyFont="1" applyBorder="1" applyAlignment="1" applyProtection="1">
      <alignment horizontal="right" vertical="center"/>
      <protection locked="0"/>
    </xf>
    <xf numFmtId="0" fontId="3" fillId="0" borderId="0" xfId="0" applyFont="1" applyAlignment="1">
      <alignment horizontal="left" vertical="center" wrapText="1"/>
    </xf>
    <xf numFmtId="0" fontId="12" fillId="0" borderId="7"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4" xfId="0" applyFont="1" applyBorder="1" applyAlignment="1" applyProtection="1">
      <alignment horizontal="right" vertical="center"/>
      <protection locked="0"/>
    </xf>
    <xf numFmtId="0" fontId="12" fillId="0" borderId="1" xfId="0" applyFont="1" applyBorder="1" applyAlignment="1" applyProtection="1">
      <alignment horizontal="right" vertical="center"/>
      <protection locked="0"/>
    </xf>
    <xf numFmtId="0" fontId="12" fillId="0" borderId="19" xfId="0" applyFont="1" applyBorder="1" applyAlignment="1" applyProtection="1">
      <alignment horizontal="right" vertical="center"/>
      <protection locked="0"/>
    </xf>
    <xf numFmtId="0" fontId="12" fillId="0" borderId="20" xfId="0" applyFont="1" applyBorder="1" applyAlignment="1" applyProtection="1">
      <alignment horizontal="right" vertical="center"/>
      <protection locked="0"/>
    </xf>
    <xf numFmtId="0" fontId="12" fillId="0" borderId="32" xfId="0" applyFont="1" applyBorder="1" applyAlignment="1" applyProtection="1">
      <alignment horizontal="right" vertical="center"/>
      <protection locked="0"/>
    </xf>
    <xf numFmtId="0" fontId="12" fillId="0" borderId="33" xfId="0" applyFont="1" applyBorder="1" applyAlignment="1" applyProtection="1">
      <alignment horizontal="right" vertical="center"/>
      <protection locked="0"/>
    </xf>
    <xf numFmtId="0" fontId="12" fillId="0" borderId="30" xfId="0" applyFont="1" applyBorder="1" applyAlignment="1" applyProtection="1">
      <alignment horizontal="right" vertical="center"/>
      <protection locked="0"/>
    </xf>
    <xf numFmtId="0" fontId="12" fillId="0" borderId="31" xfId="0" applyFont="1" applyBorder="1" applyAlignment="1" applyProtection="1">
      <alignment horizontal="right" vertical="center"/>
      <protection locked="0"/>
    </xf>
    <xf numFmtId="0" fontId="1" fillId="0" borderId="0" xfId="0" applyFont="1" applyAlignment="1">
      <alignment horizontal="center"/>
    </xf>
    <xf numFmtId="0" fontId="9" fillId="2" borderId="21" xfId="0" applyFont="1" applyFill="1" applyBorder="1" applyAlignment="1" applyProtection="1">
      <alignment horizontal="left" vertical="center" wrapText="1"/>
      <protection locked="0"/>
    </xf>
    <xf numFmtId="0" fontId="6" fillId="2" borderId="21" xfId="0" applyFont="1" applyFill="1" applyBorder="1" applyAlignment="1" applyProtection="1">
      <alignment horizontal="left" vertical="center" wrapText="1"/>
      <protection locked="0"/>
    </xf>
    <xf numFmtId="0" fontId="2"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
  <sheetViews>
    <sheetView tabSelected="1" zoomScale="90" zoomScaleNormal="90" workbookViewId="0">
      <selection activeCell="C7" sqref="C7"/>
    </sheetView>
  </sheetViews>
  <sheetFormatPr baseColWidth="10" defaultColWidth="8.83203125" defaultRowHeight="14" x14ac:dyDescent="0.2"/>
  <cols>
    <col min="1" max="1" width="8.5" style="11" customWidth="1"/>
    <col min="2" max="2" width="27.33203125" style="12" customWidth="1"/>
    <col min="3" max="3" width="56.83203125" style="12" customWidth="1"/>
    <col min="4" max="4" width="26.83203125" style="9" customWidth="1"/>
    <col min="5" max="16384" width="8.83203125" style="9"/>
  </cols>
  <sheetData>
    <row r="1" spans="1:7" ht="15.5" customHeight="1" x14ac:dyDescent="0.2">
      <c r="A1" s="64" t="s">
        <v>6</v>
      </c>
      <c r="B1" s="64"/>
      <c r="C1" s="64"/>
      <c r="D1" s="64"/>
    </row>
    <row r="2" spans="1:7" s="6" customFormat="1" ht="16" x14ac:dyDescent="0.2">
      <c r="A2" s="8"/>
      <c r="B2" s="8"/>
      <c r="C2" s="8"/>
      <c r="D2" s="8"/>
      <c r="E2" s="8"/>
      <c r="F2" s="8"/>
      <c r="G2" s="8"/>
    </row>
    <row r="3" spans="1:7" s="6" customFormat="1" ht="27" customHeight="1" x14ac:dyDescent="0.2">
      <c r="A3" s="65" t="s">
        <v>12</v>
      </c>
      <c r="B3" s="65"/>
      <c r="C3" s="65"/>
      <c r="D3" s="65"/>
      <c r="E3" s="10"/>
      <c r="F3" s="10"/>
      <c r="G3" s="10"/>
    </row>
    <row r="4" spans="1:7" s="6" customFormat="1" ht="17" thickBot="1" x14ac:dyDescent="0.25">
      <c r="A4" s="8"/>
      <c r="B4" s="8"/>
      <c r="C4" s="8"/>
      <c r="D4" s="8"/>
      <c r="E4" s="8"/>
      <c r="F4" s="8"/>
      <c r="G4" s="8"/>
    </row>
    <row r="5" spans="1:7" ht="31" thickBot="1" x14ac:dyDescent="0.25">
      <c r="A5" s="23" t="s">
        <v>0</v>
      </c>
      <c r="B5" s="24" t="s">
        <v>1</v>
      </c>
      <c r="C5" s="24" t="s">
        <v>5</v>
      </c>
      <c r="D5" s="25" t="s">
        <v>10</v>
      </c>
    </row>
    <row r="6" spans="1:7" ht="153" x14ac:dyDescent="0.2">
      <c r="A6" s="21">
        <v>1</v>
      </c>
      <c r="B6" s="22" t="s">
        <v>20</v>
      </c>
      <c r="C6" s="22" t="s">
        <v>21</v>
      </c>
      <c r="D6" s="14" t="s">
        <v>23</v>
      </c>
    </row>
    <row r="7" spans="1:7" ht="136" x14ac:dyDescent="0.2">
      <c r="A7" s="17">
        <v>2</v>
      </c>
      <c r="B7" s="16" t="s">
        <v>22</v>
      </c>
      <c r="C7" s="16" t="s">
        <v>45</v>
      </c>
      <c r="D7" s="15" t="s">
        <v>29</v>
      </c>
    </row>
    <row r="8" spans="1:7" ht="238" x14ac:dyDescent="0.2">
      <c r="A8" s="17">
        <v>3</v>
      </c>
      <c r="B8" s="16" t="s">
        <v>24</v>
      </c>
      <c r="C8" s="16" t="s">
        <v>40</v>
      </c>
      <c r="D8" s="15" t="s">
        <v>30</v>
      </c>
    </row>
    <row r="9" spans="1:7" ht="108" customHeight="1" x14ac:dyDescent="0.2">
      <c r="A9" s="17">
        <v>4</v>
      </c>
      <c r="B9" s="16" t="s">
        <v>25</v>
      </c>
      <c r="C9" s="16" t="s">
        <v>26</v>
      </c>
      <c r="D9" s="15" t="s">
        <v>31</v>
      </c>
    </row>
    <row r="10" spans="1:7" ht="64" customHeight="1" thickBot="1" x14ac:dyDescent="0.25">
      <c r="A10" s="18">
        <v>5</v>
      </c>
      <c r="B10" s="19" t="s">
        <v>27</v>
      </c>
      <c r="C10" s="19" t="s">
        <v>28</v>
      </c>
      <c r="D10" s="20" t="s">
        <v>32</v>
      </c>
    </row>
  </sheetData>
  <mergeCells count="2">
    <mergeCell ref="A1:D1"/>
    <mergeCell ref="A3:D3"/>
  </mergeCells>
  <pageMargins left="0.5" right="0.5" top="0.5" bottom="0.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0"/>
  <sheetViews>
    <sheetView zoomScaleNormal="100" workbookViewId="0">
      <selection activeCell="A5" sqref="A5:XFD16"/>
    </sheetView>
  </sheetViews>
  <sheetFormatPr baseColWidth="10" defaultColWidth="8.83203125" defaultRowHeight="13" x14ac:dyDescent="0.2"/>
  <cols>
    <col min="1" max="1" width="6.33203125" style="6" customWidth="1"/>
    <col min="2" max="2" width="34.33203125" style="6" customWidth="1"/>
    <col min="3" max="11" width="18.6640625" style="6" customWidth="1"/>
    <col min="12" max="16384" width="8.83203125" style="6"/>
  </cols>
  <sheetData>
    <row r="1" spans="1:11" ht="16" x14ac:dyDescent="0.2">
      <c r="A1" s="64" t="s">
        <v>7</v>
      </c>
      <c r="B1" s="64"/>
      <c r="C1" s="64"/>
      <c r="D1" s="64"/>
      <c r="E1" s="64"/>
      <c r="F1" s="64"/>
      <c r="G1" s="64"/>
      <c r="H1" s="64"/>
      <c r="I1" s="64"/>
      <c r="J1" s="64"/>
      <c r="K1" s="64"/>
    </row>
    <row r="2" spans="1:11" ht="16" x14ac:dyDescent="0.2">
      <c r="A2" s="8"/>
      <c r="B2" s="8"/>
      <c r="C2" s="8"/>
      <c r="D2" s="8"/>
      <c r="E2" s="8"/>
      <c r="F2" s="8"/>
      <c r="G2" s="8"/>
      <c r="H2" s="8"/>
      <c r="I2" s="8"/>
      <c r="J2" s="8"/>
      <c r="K2" s="8"/>
    </row>
    <row r="3" spans="1:11" ht="48" customHeight="1" x14ac:dyDescent="0.2">
      <c r="A3" s="70" t="s">
        <v>16</v>
      </c>
      <c r="B3" s="70"/>
      <c r="C3" s="70"/>
      <c r="D3" s="70"/>
      <c r="E3" s="70"/>
      <c r="F3" s="70"/>
      <c r="G3" s="70"/>
      <c r="H3" s="70"/>
      <c r="I3" s="70"/>
      <c r="J3" s="70"/>
      <c r="K3" s="70"/>
    </row>
    <row r="4" spans="1:11" ht="17" thickBot="1" x14ac:dyDescent="0.25">
      <c r="A4" s="8"/>
      <c r="B4" s="8"/>
      <c r="C4" s="8"/>
      <c r="D4" s="8"/>
      <c r="E4" s="8"/>
      <c r="F4" s="8"/>
      <c r="G4" s="8"/>
      <c r="H4" s="8"/>
      <c r="I4" s="8"/>
      <c r="J4" s="8"/>
      <c r="K4" s="8"/>
    </row>
    <row r="5" spans="1:11" s="13" customFormat="1" ht="35" hidden="1" thickBot="1" x14ac:dyDescent="0.25">
      <c r="A5" s="26" t="s">
        <v>0</v>
      </c>
      <c r="B5" s="27" t="s">
        <v>1</v>
      </c>
      <c r="C5" s="28" t="s">
        <v>9</v>
      </c>
      <c r="D5" s="29" t="s">
        <v>36</v>
      </c>
      <c r="E5" s="28" t="s">
        <v>13</v>
      </c>
      <c r="F5" s="29" t="s">
        <v>37</v>
      </c>
      <c r="G5" s="28" t="s">
        <v>14</v>
      </c>
      <c r="H5" s="29" t="s">
        <v>38</v>
      </c>
      <c r="I5" s="30" t="s">
        <v>33</v>
      </c>
      <c r="J5" s="31" t="s">
        <v>39</v>
      </c>
      <c r="K5" s="32" t="s">
        <v>34</v>
      </c>
    </row>
    <row r="6" spans="1:11" ht="18" hidden="1" customHeight="1" x14ac:dyDescent="0.2">
      <c r="A6" s="33">
        <v>1</v>
      </c>
      <c r="B6" s="34" t="s">
        <v>20</v>
      </c>
      <c r="C6" s="56">
        <v>22448.54</v>
      </c>
      <c r="D6" s="56">
        <v>67132.3</v>
      </c>
      <c r="E6" s="56">
        <v>22213.46</v>
      </c>
      <c r="F6" s="56">
        <v>67137.289999999994</v>
      </c>
      <c r="G6" s="56">
        <v>22865.01</v>
      </c>
      <c r="H6" s="56">
        <v>67142.429999999993</v>
      </c>
      <c r="I6" s="35">
        <f>SUM(C6,E6,G6)</f>
        <v>67527.009999999995</v>
      </c>
      <c r="J6" s="36">
        <f>SUM(D6,F6,H6)</f>
        <v>201412.02</v>
      </c>
      <c r="K6" s="37">
        <f>SUM(I6:J6)</f>
        <v>268939.02999999997</v>
      </c>
    </row>
    <row r="7" spans="1:11" ht="18" hidden="1" customHeight="1" x14ac:dyDescent="0.2">
      <c r="A7" s="38">
        <v>2</v>
      </c>
      <c r="B7" s="39" t="s">
        <v>22</v>
      </c>
      <c r="C7" s="57">
        <v>5691.67</v>
      </c>
      <c r="D7" s="57">
        <v>8226.56</v>
      </c>
      <c r="E7" s="57">
        <v>10045.040000000001</v>
      </c>
      <c r="F7" s="57">
        <v>15326.16</v>
      </c>
      <c r="G7" s="57">
        <v>4579.88</v>
      </c>
      <c r="H7" s="57">
        <v>3226.56</v>
      </c>
      <c r="I7" s="35">
        <f t="shared" ref="I7:I10" si="0">SUM(C7,E7,G7)</f>
        <v>20316.59</v>
      </c>
      <c r="J7" s="36">
        <f t="shared" ref="J7:J10" si="1">SUM(D7,F7,H7)</f>
        <v>26779.280000000002</v>
      </c>
      <c r="K7" s="40">
        <f t="shared" ref="K7:K10" si="2">SUM(I7:J7)</f>
        <v>47095.87</v>
      </c>
    </row>
    <row r="8" spans="1:11" ht="18" hidden="1" customHeight="1" x14ac:dyDescent="0.2">
      <c r="A8" s="38">
        <v>3</v>
      </c>
      <c r="B8" s="39" t="s">
        <v>24</v>
      </c>
      <c r="C8" s="57">
        <v>32338.86</v>
      </c>
      <c r="D8" s="57">
        <v>10165.1</v>
      </c>
      <c r="E8" s="57">
        <v>35150.629999999997</v>
      </c>
      <c r="F8" s="57">
        <v>10971.74</v>
      </c>
      <c r="G8" s="57">
        <v>26633.24</v>
      </c>
      <c r="H8" s="57">
        <v>10165.1</v>
      </c>
      <c r="I8" s="35">
        <f t="shared" si="0"/>
        <v>94122.73</v>
      </c>
      <c r="J8" s="36">
        <f t="shared" si="1"/>
        <v>31301.940000000002</v>
      </c>
      <c r="K8" s="40">
        <f>SUM(I8:J8)</f>
        <v>125424.67</v>
      </c>
    </row>
    <row r="9" spans="1:11" ht="18" hidden="1" customHeight="1" x14ac:dyDescent="0.2">
      <c r="A9" s="38">
        <v>4</v>
      </c>
      <c r="B9" s="39" t="s">
        <v>25</v>
      </c>
      <c r="C9" s="57">
        <v>10088.56</v>
      </c>
      <c r="D9" s="57">
        <v>6272.2</v>
      </c>
      <c r="E9" s="57">
        <v>9755.74</v>
      </c>
      <c r="F9" s="57">
        <v>6272.2</v>
      </c>
      <c r="G9" s="57">
        <v>10031.01</v>
      </c>
      <c r="H9" s="57">
        <v>6272.2</v>
      </c>
      <c r="I9" s="35">
        <f t="shared" si="0"/>
        <v>29875.309999999998</v>
      </c>
      <c r="J9" s="36">
        <f t="shared" si="1"/>
        <v>18816.599999999999</v>
      </c>
      <c r="K9" s="40">
        <f>SUM(I9:J9)</f>
        <v>48691.909999999996</v>
      </c>
    </row>
    <row r="10" spans="1:11" ht="18" hidden="1" customHeight="1" thickBot="1" x14ac:dyDescent="0.25">
      <c r="A10" s="41">
        <v>5</v>
      </c>
      <c r="B10" s="42" t="s">
        <v>35</v>
      </c>
      <c r="C10" s="58">
        <v>8530.24</v>
      </c>
      <c r="D10" s="58">
        <v>975.75</v>
      </c>
      <c r="E10" s="58">
        <v>8933.86</v>
      </c>
      <c r="F10" s="58">
        <v>1005.02</v>
      </c>
      <c r="G10" s="58">
        <v>9356.9699999999993</v>
      </c>
      <c r="H10" s="58">
        <v>1035.17</v>
      </c>
      <c r="I10" s="43">
        <f t="shared" si="0"/>
        <v>26821.07</v>
      </c>
      <c r="J10" s="44">
        <f t="shared" si="1"/>
        <v>3015.94</v>
      </c>
      <c r="K10" s="45">
        <f t="shared" si="2"/>
        <v>29837.01</v>
      </c>
    </row>
    <row r="11" spans="1:11" ht="18" hidden="1" customHeight="1" thickTop="1" x14ac:dyDescent="0.2">
      <c r="A11" s="77" t="s">
        <v>19</v>
      </c>
      <c r="B11" s="78"/>
      <c r="C11" s="46">
        <f t="shared" ref="C11:J11" si="3">SUM(C6:C10)</f>
        <v>79097.87000000001</v>
      </c>
      <c r="D11" s="46">
        <f t="shared" si="3"/>
        <v>92771.91</v>
      </c>
      <c r="E11" s="46">
        <f t="shared" si="3"/>
        <v>86098.73000000001</v>
      </c>
      <c r="F11" s="46">
        <f t="shared" si="3"/>
        <v>100712.41</v>
      </c>
      <c r="G11" s="46">
        <f t="shared" si="3"/>
        <v>73466.11</v>
      </c>
      <c r="H11" s="46">
        <f t="shared" si="3"/>
        <v>87841.459999999992</v>
      </c>
      <c r="I11" s="47">
        <f t="shared" si="3"/>
        <v>238662.71</v>
      </c>
      <c r="J11" s="47">
        <f t="shared" si="3"/>
        <v>281325.77999999997</v>
      </c>
      <c r="K11" s="48">
        <f>SUM(I11:J11)</f>
        <v>519988.49</v>
      </c>
    </row>
    <row r="12" spans="1:11" ht="18" hidden="1" customHeight="1" x14ac:dyDescent="0.2">
      <c r="A12" s="68" t="s">
        <v>4</v>
      </c>
      <c r="B12" s="69"/>
      <c r="C12" s="49">
        <f t="shared" ref="C12:G12" si="4">SUM(C11:C11)</f>
        <v>79097.87000000001</v>
      </c>
      <c r="D12" s="49">
        <f t="shared" si="4"/>
        <v>92771.91</v>
      </c>
      <c r="E12" s="49">
        <f t="shared" si="4"/>
        <v>86098.73000000001</v>
      </c>
      <c r="F12" s="49">
        <f t="shared" si="4"/>
        <v>100712.41</v>
      </c>
      <c r="G12" s="49">
        <f t="shared" si="4"/>
        <v>73466.11</v>
      </c>
      <c r="H12" s="49">
        <f>SUM(H11:H11)</f>
        <v>87841.459999999992</v>
      </c>
      <c r="I12" s="50">
        <f>SUM(I11:I11)</f>
        <v>238662.71</v>
      </c>
      <c r="J12" s="50">
        <f>SUM(J11:J11)</f>
        <v>281325.77999999997</v>
      </c>
      <c r="K12" s="51">
        <f>SUM(K11:K11)</f>
        <v>519988.49</v>
      </c>
    </row>
    <row r="13" spans="1:11" ht="18" hidden="1" customHeight="1" thickBot="1" x14ac:dyDescent="0.25">
      <c r="A13" s="79" t="s">
        <v>11</v>
      </c>
      <c r="B13" s="80"/>
      <c r="C13" s="52">
        <f t="shared" ref="C13:I13" si="5">C$12/$K$12</f>
        <v>0.15211465546093147</v>
      </c>
      <c r="D13" s="52">
        <f t="shared" si="5"/>
        <v>0.17841146830000026</v>
      </c>
      <c r="E13" s="52">
        <f t="shared" si="5"/>
        <v>0.16557814577780369</v>
      </c>
      <c r="F13" s="52">
        <f t="shared" si="5"/>
        <v>0.19368199861500782</v>
      </c>
      <c r="G13" s="52">
        <f t="shared" si="5"/>
        <v>0.14128410803862215</v>
      </c>
      <c r="H13" s="52">
        <f t="shared" si="5"/>
        <v>0.16892962380763465</v>
      </c>
      <c r="I13" s="53">
        <f t="shared" si="5"/>
        <v>0.45897690927735729</v>
      </c>
      <c r="J13" s="54">
        <f>J12/K12</f>
        <v>0.54102309072264265</v>
      </c>
      <c r="K13" s="55">
        <f>K12/K12</f>
        <v>1</v>
      </c>
    </row>
    <row r="14" spans="1:11" hidden="1" x14ac:dyDescent="0.2"/>
    <row r="15" spans="1:11" hidden="1" x14ac:dyDescent="0.2"/>
    <row r="16" spans="1:11" ht="14" hidden="1" thickBot="1" x14ac:dyDescent="0.25"/>
    <row r="17" spans="1:11" ht="35" thickBot="1" x14ac:dyDescent="0.25">
      <c r="A17" s="26" t="s">
        <v>0</v>
      </c>
      <c r="B17" s="27" t="s">
        <v>1</v>
      </c>
      <c r="C17" s="28" t="s">
        <v>9</v>
      </c>
      <c r="D17" s="29" t="s">
        <v>36</v>
      </c>
      <c r="E17" s="28" t="s">
        <v>13</v>
      </c>
      <c r="F17" s="29" t="s">
        <v>37</v>
      </c>
      <c r="G17" s="28" t="s">
        <v>14</v>
      </c>
      <c r="H17" s="29" t="s">
        <v>38</v>
      </c>
      <c r="I17" s="30" t="s">
        <v>33</v>
      </c>
      <c r="J17" s="31" t="s">
        <v>39</v>
      </c>
      <c r="K17" s="32" t="s">
        <v>34</v>
      </c>
    </row>
    <row r="18" spans="1:11" ht="15" x14ac:dyDescent="0.2">
      <c r="A18" s="33">
        <v>1</v>
      </c>
      <c r="B18" s="34" t="s">
        <v>20</v>
      </c>
      <c r="C18" s="57">
        <v>22448.54</v>
      </c>
      <c r="D18" s="57">
        <v>63574.75</v>
      </c>
      <c r="E18" s="57">
        <v>22213.46</v>
      </c>
      <c r="F18" s="57">
        <v>63579.74</v>
      </c>
      <c r="G18" s="57">
        <v>22865.01</v>
      </c>
      <c r="H18" s="60">
        <v>63584.88</v>
      </c>
      <c r="I18" s="61">
        <f>SUM(C18,E18,G18)</f>
        <v>67527.009999999995</v>
      </c>
      <c r="J18" s="62">
        <f>SUM(D18,F18,H18)</f>
        <v>190739.37</v>
      </c>
      <c r="K18" s="63">
        <f>SUM(I18:J18)</f>
        <v>258266.38</v>
      </c>
    </row>
    <row r="19" spans="1:11" ht="15" x14ac:dyDescent="0.2">
      <c r="A19" s="38">
        <v>2</v>
      </c>
      <c r="B19" s="39" t="s">
        <v>22</v>
      </c>
      <c r="C19" s="57">
        <v>5691.67</v>
      </c>
      <c r="D19" s="57">
        <v>8226.56</v>
      </c>
      <c r="E19" s="57">
        <v>10045.040000000001</v>
      </c>
      <c r="F19" s="57">
        <v>15326.16</v>
      </c>
      <c r="G19" s="57">
        <v>4579.88</v>
      </c>
      <c r="H19" s="57">
        <v>3226.56</v>
      </c>
      <c r="I19" s="35">
        <f t="shared" ref="I19:I22" si="6">SUM(C19,E19,G19)</f>
        <v>20316.59</v>
      </c>
      <c r="J19" s="36">
        <f t="shared" ref="J19:J22" si="7">SUM(D19,F19,H19)</f>
        <v>26779.280000000002</v>
      </c>
      <c r="K19" s="40">
        <f t="shared" ref="K19:K20" si="8">SUM(I19:J19)</f>
        <v>47095.87</v>
      </c>
    </row>
    <row r="20" spans="1:11" ht="15" x14ac:dyDescent="0.2">
      <c r="A20" s="38">
        <v>3</v>
      </c>
      <c r="B20" s="39" t="s">
        <v>24</v>
      </c>
      <c r="C20" s="57">
        <v>30234.98</v>
      </c>
      <c r="D20" s="57">
        <v>9560.1200000000008</v>
      </c>
      <c r="E20" s="57">
        <v>32579.88</v>
      </c>
      <c r="F20" s="57">
        <v>10366.76</v>
      </c>
      <c r="G20" s="57">
        <v>24592.27</v>
      </c>
      <c r="H20" s="60">
        <v>9560.1200000000008</v>
      </c>
      <c r="I20" s="61">
        <f>SUM(C20,E20,G20)</f>
        <v>87407.13</v>
      </c>
      <c r="J20" s="62">
        <f>SUM(D20,F20,H20)</f>
        <v>29487</v>
      </c>
      <c r="K20" s="63">
        <f t="shared" si="8"/>
        <v>116894.13</v>
      </c>
    </row>
    <row r="21" spans="1:11" ht="15" x14ac:dyDescent="0.2">
      <c r="A21" s="38">
        <v>4</v>
      </c>
      <c r="B21" s="39" t="s">
        <v>25</v>
      </c>
      <c r="C21" s="57">
        <v>10088.56</v>
      </c>
      <c r="D21" s="57">
        <v>6272.2</v>
      </c>
      <c r="E21" s="57">
        <v>9755.74</v>
      </c>
      <c r="F21" s="57">
        <v>6272.2</v>
      </c>
      <c r="G21" s="57">
        <v>10031.01</v>
      </c>
      <c r="H21" s="57">
        <v>6272.2</v>
      </c>
      <c r="I21" s="35">
        <f t="shared" si="6"/>
        <v>29875.309999999998</v>
      </c>
      <c r="J21" s="36">
        <f t="shared" si="7"/>
        <v>18816.599999999999</v>
      </c>
      <c r="K21" s="40">
        <f>SUM(I21:J21)</f>
        <v>48691.909999999996</v>
      </c>
    </row>
    <row r="22" spans="1:11" ht="16" thickBot="1" x14ac:dyDescent="0.25">
      <c r="A22" s="41">
        <v>5</v>
      </c>
      <c r="B22" s="42" t="s">
        <v>35</v>
      </c>
      <c r="C22" s="58">
        <v>8530.24</v>
      </c>
      <c r="D22" s="58">
        <v>975.75</v>
      </c>
      <c r="E22" s="58">
        <v>8933.86</v>
      </c>
      <c r="F22" s="58">
        <v>1005.02</v>
      </c>
      <c r="G22" s="58">
        <v>9356.9699999999993</v>
      </c>
      <c r="H22" s="58">
        <v>1035.17</v>
      </c>
      <c r="I22" s="43">
        <f t="shared" si="6"/>
        <v>26821.07</v>
      </c>
      <c r="J22" s="44">
        <f t="shared" si="7"/>
        <v>3015.94</v>
      </c>
      <c r="K22" s="45">
        <f t="shared" ref="K22" si="9">SUM(I22:J22)</f>
        <v>29837.01</v>
      </c>
    </row>
    <row r="23" spans="1:11" ht="16" thickTop="1" x14ac:dyDescent="0.2">
      <c r="A23" s="71" t="s">
        <v>19</v>
      </c>
      <c r="B23" s="72"/>
      <c r="C23" s="46">
        <f t="shared" ref="C23:J23" si="10">SUM(C18:C22)</f>
        <v>76993.990000000005</v>
      </c>
      <c r="D23" s="46">
        <f t="shared" si="10"/>
        <v>88609.37999999999</v>
      </c>
      <c r="E23" s="46">
        <f t="shared" si="10"/>
        <v>83527.98000000001</v>
      </c>
      <c r="F23" s="46">
        <f t="shared" si="10"/>
        <v>96549.87999999999</v>
      </c>
      <c r="G23" s="46">
        <f t="shared" si="10"/>
        <v>71425.14</v>
      </c>
      <c r="H23" s="46">
        <f t="shared" si="10"/>
        <v>83678.929999999993</v>
      </c>
      <c r="I23" s="47">
        <f t="shared" si="10"/>
        <v>231947.11</v>
      </c>
      <c r="J23" s="47">
        <f t="shared" si="10"/>
        <v>268838.19</v>
      </c>
      <c r="K23" s="48">
        <f>SUM(I23:J23)</f>
        <v>500785.3</v>
      </c>
    </row>
    <row r="24" spans="1:11" ht="15" x14ac:dyDescent="0.2">
      <c r="A24" s="73" t="s">
        <v>4</v>
      </c>
      <c r="B24" s="74"/>
      <c r="C24" s="49">
        <f t="shared" ref="C24" si="11">SUM(C23:C23)</f>
        <v>76993.990000000005</v>
      </c>
      <c r="D24" s="49">
        <f t="shared" ref="D24" si="12">SUM(D23:D23)</f>
        <v>88609.37999999999</v>
      </c>
      <c r="E24" s="49">
        <f t="shared" ref="E24" si="13">SUM(E23:E23)</f>
        <v>83527.98000000001</v>
      </c>
      <c r="F24" s="49">
        <f t="shared" ref="F24" si="14">SUM(F23:F23)</f>
        <v>96549.87999999999</v>
      </c>
      <c r="G24" s="49">
        <f t="shared" ref="G24" si="15">SUM(G23:G23)</f>
        <v>71425.14</v>
      </c>
      <c r="H24" s="49">
        <f>SUM(H23:H23)</f>
        <v>83678.929999999993</v>
      </c>
      <c r="I24" s="50">
        <f>SUM(I23:I23)</f>
        <v>231947.11</v>
      </c>
      <c r="J24" s="50">
        <f>SUM(J23:J23)</f>
        <v>268838.19</v>
      </c>
      <c r="K24" s="51">
        <f>SUM(K23:K23)</f>
        <v>500785.3</v>
      </c>
    </row>
    <row r="25" spans="1:11" ht="16" thickBot="1" x14ac:dyDescent="0.25">
      <c r="A25" s="75" t="s">
        <v>11</v>
      </c>
      <c r="B25" s="76"/>
      <c r="C25" s="52">
        <f>C24/$K$24</f>
        <v>0.15374650573808776</v>
      </c>
      <c r="D25" s="52">
        <f t="shared" ref="D25:H25" si="16">D24/$K$24</f>
        <v>0.1769408566904819</v>
      </c>
      <c r="E25" s="52">
        <f t="shared" si="16"/>
        <v>0.16679399335403816</v>
      </c>
      <c r="F25" s="52">
        <f t="shared" si="16"/>
        <v>0.19279695310545256</v>
      </c>
      <c r="G25" s="52">
        <f t="shared" si="16"/>
        <v>0.14262627117848706</v>
      </c>
      <c r="H25" s="52">
        <f t="shared" si="16"/>
        <v>0.1670954199334525</v>
      </c>
      <c r="I25" s="53">
        <f>I24/$K$24</f>
        <v>0.46316677027061298</v>
      </c>
      <c r="J25" s="53">
        <f>J24/$K$24</f>
        <v>0.53683322972938707</v>
      </c>
      <c r="K25" s="55">
        <f>K24/K24</f>
        <v>1</v>
      </c>
    </row>
    <row r="26" spans="1:11" ht="15" x14ac:dyDescent="0.2">
      <c r="A26" s="66" t="s">
        <v>17</v>
      </c>
      <c r="B26" s="66"/>
      <c r="C26" s="66"/>
      <c r="D26" s="66"/>
      <c r="E26" s="66"/>
      <c r="F26" s="66"/>
      <c r="G26" s="66"/>
      <c r="H26" s="67"/>
      <c r="I26" s="67"/>
      <c r="J26" s="67"/>
      <c r="K26" s="67"/>
    </row>
    <row r="28" spans="1:11" x14ac:dyDescent="0.2">
      <c r="I28" s="59"/>
    </row>
    <row r="30" spans="1:11" x14ac:dyDescent="0.2">
      <c r="I30" s="59"/>
    </row>
  </sheetData>
  <sheetProtection formatCells="0" formatColumns="0" formatRows="0" insertColumns="0" insertRows="0" deleteColumns="0" deleteRows="0"/>
  <mergeCells count="9">
    <mergeCell ref="A26:K26"/>
    <mergeCell ref="A1:K1"/>
    <mergeCell ref="A12:B12"/>
    <mergeCell ref="A3:K3"/>
    <mergeCell ref="A23:B23"/>
    <mergeCell ref="A24:B24"/>
    <mergeCell ref="A25:B25"/>
    <mergeCell ref="A11:B11"/>
    <mergeCell ref="A13:B13"/>
  </mergeCells>
  <printOptions horizontalCentered="1"/>
  <pageMargins left="0.5" right="0.5" top="0.5" bottom="0.5" header="0" footer="0"/>
  <pageSetup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2"/>
  <sheetViews>
    <sheetView zoomScaleNormal="100" workbookViewId="0">
      <selection activeCell="A11" sqref="A11:E11"/>
    </sheetView>
  </sheetViews>
  <sheetFormatPr baseColWidth="10" defaultColWidth="8.83203125" defaultRowHeight="13" x14ac:dyDescent="0.15"/>
  <cols>
    <col min="1" max="1" width="6.33203125" style="2" customWidth="1"/>
    <col min="2" max="2" width="37.1640625" style="1" customWidth="1"/>
    <col min="3" max="5" width="21.33203125" style="3" customWidth="1"/>
    <col min="6" max="16384" width="8.83203125" style="1"/>
  </cols>
  <sheetData>
    <row r="1" spans="1:7" ht="16" x14ac:dyDescent="0.2">
      <c r="A1" s="81" t="s">
        <v>8</v>
      </c>
      <c r="B1" s="81"/>
      <c r="C1" s="81"/>
      <c r="D1" s="81"/>
      <c r="E1" s="81"/>
    </row>
    <row r="2" spans="1:7" ht="29.5" customHeight="1" x14ac:dyDescent="0.15"/>
    <row r="3" spans="1:7" s="3" customFormat="1" ht="28" x14ac:dyDescent="0.15">
      <c r="A3" s="4" t="s">
        <v>0</v>
      </c>
      <c r="B3" s="4" t="s">
        <v>1</v>
      </c>
      <c r="C3" s="4" t="s">
        <v>15</v>
      </c>
      <c r="D3" s="4" t="s">
        <v>2</v>
      </c>
      <c r="E3" s="4" t="s">
        <v>3</v>
      </c>
    </row>
    <row r="4" spans="1:7" s="6" customFormat="1" ht="32.5" customHeight="1" x14ac:dyDescent="0.2">
      <c r="A4" s="33">
        <v>1</v>
      </c>
      <c r="B4" s="34" t="s">
        <v>20</v>
      </c>
      <c r="C4" s="5" t="s">
        <v>41</v>
      </c>
      <c r="D4" s="5" t="s">
        <v>42</v>
      </c>
      <c r="E4" s="5" t="s">
        <v>43</v>
      </c>
    </row>
    <row r="5" spans="1:7" s="6" customFormat="1" ht="32.5" customHeight="1" x14ac:dyDescent="0.2">
      <c r="A5" s="38">
        <v>2</v>
      </c>
      <c r="B5" s="39" t="s">
        <v>22</v>
      </c>
      <c r="C5" s="5" t="s">
        <v>41</v>
      </c>
      <c r="D5" s="5" t="s">
        <v>42</v>
      </c>
      <c r="E5" s="5" t="s">
        <v>43</v>
      </c>
    </row>
    <row r="6" spans="1:7" s="6" customFormat="1" ht="32.5" customHeight="1" x14ac:dyDescent="0.2">
      <c r="A6" s="38">
        <v>3</v>
      </c>
      <c r="B6" s="39" t="s">
        <v>24</v>
      </c>
      <c r="C6" s="5" t="s">
        <v>41</v>
      </c>
      <c r="D6" s="5" t="s">
        <v>42</v>
      </c>
      <c r="E6" s="5" t="s">
        <v>43</v>
      </c>
    </row>
    <row r="7" spans="1:7" s="6" customFormat="1" ht="32.5" customHeight="1" x14ac:dyDescent="0.2">
      <c r="A7" s="38">
        <v>4</v>
      </c>
      <c r="B7" s="39" t="s">
        <v>25</v>
      </c>
      <c r="C7" s="5" t="s">
        <v>41</v>
      </c>
      <c r="D7" s="5" t="s">
        <v>42</v>
      </c>
      <c r="E7" s="5" t="s">
        <v>43</v>
      </c>
    </row>
    <row r="8" spans="1:7" s="6" customFormat="1" ht="32.5" customHeight="1" thickBot="1" x14ac:dyDescent="0.25">
      <c r="A8" s="41">
        <v>5</v>
      </c>
      <c r="B8" s="42" t="s">
        <v>35</v>
      </c>
      <c r="C8" s="5" t="s">
        <v>41</v>
      </c>
      <c r="D8" s="5" t="s">
        <v>42</v>
      </c>
      <c r="E8" s="5" t="s">
        <v>43</v>
      </c>
    </row>
    <row r="9" spans="1:7" ht="39.75" customHeight="1" thickTop="1" x14ac:dyDescent="0.15">
      <c r="A9" s="82" t="s">
        <v>18</v>
      </c>
      <c r="B9" s="83"/>
      <c r="C9" s="83"/>
      <c r="D9" s="83"/>
      <c r="E9" s="83"/>
      <c r="F9" s="7"/>
      <c r="G9" s="7"/>
    </row>
    <row r="11" spans="1:7" s="3" customFormat="1" ht="139" customHeight="1" x14ac:dyDescent="0.15">
      <c r="A11" s="84" t="s">
        <v>44</v>
      </c>
      <c r="B11" s="84"/>
      <c r="C11" s="84"/>
      <c r="D11" s="84"/>
      <c r="E11" s="84"/>
    </row>
    <row r="12" spans="1:7" ht="12" customHeight="1" x14ac:dyDescent="0.15">
      <c r="E12" s="13"/>
    </row>
  </sheetData>
  <mergeCells count="3">
    <mergeCell ref="A1:E1"/>
    <mergeCell ref="A9:E9"/>
    <mergeCell ref="A11:E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8f2193f-ae7b-4d8a-852a-e02968e741fa" xsi:nil="true"/>
    <Thumbnail xmlns="36ffca52-8b18-41a4-aa2b-49b2ca35014b" xsi:nil="true"/>
    <lcf76f155ced4ddcb4097134ff3c332f xmlns="36ffca52-8b18-41a4-aa2b-49b2ca35014b">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B8515C358D35B459332424D8D2EC8E8" ma:contentTypeVersion="17" ma:contentTypeDescription="Create a new document." ma:contentTypeScope="" ma:versionID="227b4091d2d30072d01cb26437551840">
  <xsd:schema xmlns:xsd="http://www.w3.org/2001/XMLSchema" xmlns:xs="http://www.w3.org/2001/XMLSchema" xmlns:p="http://schemas.microsoft.com/office/2006/metadata/properties" xmlns:ns2="36ffca52-8b18-41a4-aa2b-49b2ca35014b" xmlns:ns3="d8f2193f-ae7b-4d8a-852a-e02968e741fa" targetNamespace="http://schemas.microsoft.com/office/2006/metadata/properties" ma:root="true" ma:fieldsID="bd5e454c48d9b2e2ba149c5e5e306bf1" ns2:_="" ns3:_="">
    <xsd:import namespace="36ffca52-8b18-41a4-aa2b-49b2ca35014b"/>
    <xsd:import namespace="d8f2193f-ae7b-4d8a-852a-e02968e741f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2:Thumbnail"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ffca52-8b18-41a4-aa2b-49b2ca3501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Thumbnail" ma:index="21" nillable="true" ma:displayName="Thumbnail" ma:format="Dropdown" ma:internalName="Thumbnail">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cdd0a8f6-c2df-45ea-93d6-61234a1c0ff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8f2193f-ae7b-4d8a-852a-e02968e741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d5504560-936a-415e-9924-03020cc45865}" ma:internalName="TaxCatchAll" ma:showField="CatchAllData" ma:web="d8f2193f-ae7b-4d8a-852a-e02968e741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E14023-D467-43A4-A4A7-49A49DE4170F}">
  <ds:schemaRefs>
    <ds:schemaRef ds:uri="http://schemas.microsoft.com/office/2006/metadata/properties"/>
    <ds:schemaRef ds:uri="http://schemas.microsoft.com/office/infopath/2007/PartnerControls"/>
    <ds:schemaRef ds:uri="d8f2193f-ae7b-4d8a-852a-e02968e741fa"/>
    <ds:schemaRef ds:uri="36ffca52-8b18-41a4-aa2b-49b2ca35014b"/>
  </ds:schemaRefs>
</ds:datastoreItem>
</file>

<file path=customXml/itemProps2.xml><?xml version="1.0" encoding="utf-8"?>
<ds:datastoreItem xmlns:ds="http://schemas.openxmlformats.org/officeDocument/2006/customXml" ds:itemID="{1A94509D-1475-43DE-8711-643721F036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ffca52-8b18-41a4-aa2b-49b2ca35014b"/>
    <ds:schemaRef ds:uri="d8f2193f-ae7b-4d8a-852a-e02968e741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D8AE27D-F8B4-425C-8FB5-A35C9C7A447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Exhibit A-SOW</vt:lpstr>
      <vt:lpstr>Exhibit B-Budget</vt:lpstr>
      <vt:lpstr>Exhibit C-Schedule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 2013 Exhibits A-13</dc:title>
  <dc:creator>Katie Levy</dc:creator>
  <cp:lastModifiedBy>Microsoft Office User</cp:lastModifiedBy>
  <cp:lastPrinted>2013-03-01T22:54:16Z</cp:lastPrinted>
  <dcterms:created xsi:type="dcterms:W3CDTF">2012-04-18T20:00:59Z</dcterms:created>
  <dcterms:modified xsi:type="dcterms:W3CDTF">2022-08-17T23:46:04Z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0x0101007B8515C358D35B459332424D8D2EC8E8</vt:lpwstr>
  </property>
</Properties>
</file>